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95" windowHeight="9465" activeTab="0"/>
  </bookViews>
  <sheets>
    <sheet name="Feuil1" sheetId="1" r:id="rId1"/>
  </sheets>
  <definedNames>
    <definedName name="_xlnm.Print_Area" localSheetId="0">'Feuil1'!$A$1:$Q$73</definedName>
  </definedNames>
  <calcPr fullCalcOnLoad="1"/>
</workbook>
</file>

<file path=xl/sharedStrings.xml><?xml version="1.0" encoding="utf-8"?>
<sst xmlns="http://schemas.openxmlformats.org/spreadsheetml/2006/main" count="140" uniqueCount="71">
  <si>
    <t>Mûre sauvage</t>
  </si>
  <si>
    <t>Prune Reine-Claude</t>
  </si>
  <si>
    <t>Prune Mirabelle</t>
  </si>
  <si>
    <t>Eglantine</t>
  </si>
  <si>
    <t xml:space="preserve">grand pot </t>
  </si>
  <si>
    <t>Tarifs</t>
  </si>
  <si>
    <t>petit pot 230g</t>
  </si>
  <si>
    <t>grand pot 430g</t>
  </si>
  <si>
    <t>Petit      pot</t>
  </si>
  <si>
    <t>Sureau</t>
  </si>
  <si>
    <t>Nombre TOTAL</t>
  </si>
  <si>
    <t>MONTANT</t>
  </si>
  <si>
    <t>Raisin noir</t>
  </si>
  <si>
    <t>Poire</t>
  </si>
  <si>
    <t>épuisé</t>
  </si>
  <si>
    <t>TOTAL  des  CONFITURES</t>
  </si>
  <si>
    <t>TOTAL  des  SIROPS</t>
  </si>
  <si>
    <t>TOTAL  de  la  COMMANDE</t>
  </si>
  <si>
    <t>Crème de marrons NATURE</t>
  </si>
  <si>
    <t>TOTAL  Confitures</t>
  </si>
  <si>
    <t>TOTAL  sirops</t>
  </si>
  <si>
    <t>règlement :</t>
  </si>
  <si>
    <t>remarques</t>
  </si>
  <si>
    <t xml:space="preserve">ordre du chèque : </t>
  </si>
  <si>
    <t>au début de chaque mois</t>
  </si>
  <si>
    <t>Patrick GALLOT</t>
  </si>
  <si>
    <t>Encaissement :</t>
  </si>
  <si>
    <t>signature :</t>
  </si>
  <si>
    <t>Crème de marrons VANILLE</t>
  </si>
  <si>
    <t>Cerise</t>
  </si>
  <si>
    <t>50 cl</t>
  </si>
  <si>
    <t>25 cl</t>
  </si>
  <si>
    <t>Menthe</t>
  </si>
  <si>
    <t>Petite prune jaune</t>
  </si>
  <si>
    <t>Mûre-platane noire</t>
  </si>
  <si>
    <t>ORGANISATION DES DISTRIBUTIONS et PAIEMENTS</t>
  </si>
  <si>
    <t xml:space="preserve"> </t>
  </si>
  <si>
    <t>PRODUITS PROPOSES PAR Patrick GALLOT</t>
  </si>
  <si>
    <t>(barrer selon le règlement souhaité)</t>
  </si>
  <si>
    <t>Fraise</t>
  </si>
  <si>
    <t>Framboise</t>
  </si>
  <si>
    <t>1 chèque  /  6 chèques  /  en espèces   pour le total de la commande</t>
  </si>
  <si>
    <t>Orange et citron aux pissenlits</t>
  </si>
  <si>
    <t>Cramaillotte</t>
  </si>
  <si>
    <t>Prune Rouge</t>
  </si>
  <si>
    <t>Nèfle</t>
  </si>
  <si>
    <t>Petits fruits rouges</t>
  </si>
  <si>
    <t>CONFITURES / SIROPS</t>
  </si>
  <si>
    <t>Petite prune rouge</t>
  </si>
  <si>
    <t>Cassis</t>
  </si>
  <si>
    <t>Groseille</t>
  </si>
  <si>
    <t>Fraise à la menthe</t>
  </si>
  <si>
    <t>Tayberry</t>
  </si>
  <si>
    <t>Aubépine</t>
  </si>
  <si>
    <t xml:space="preserve">TUTEUR  :  </t>
  </si>
  <si>
    <t>Gelée Fleur d'acacia</t>
  </si>
  <si>
    <t>Gelée Fleur de sureau</t>
  </si>
  <si>
    <t>Mûre</t>
  </si>
  <si>
    <t>Cornouille</t>
  </si>
  <si>
    <t>Gelée Tayberry</t>
  </si>
  <si>
    <t>Coing</t>
  </si>
  <si>
    <t>Acacia</t>
  </si>
  <si>
    <t>période : de NOVEMBRE  2015   à  AVRIL 2016</t>
  </si>
  <si>
    <t>Attention aux nouvelles cases suivantes :</t>
  </si>
  <si>
    <t>nouvelle production : commande jusqu'à la prochaine saison</t>
  </si>
  <si>
    <t>pas de commande après la nouvelle production</t>
  </si>
  <si>
    <t>Gelée de coing</t>
  </si>
  <si>
    <t>Pêche de vigne</t>
  </si>
  <si>
    <r>
      <rPr>
        <sz val="14"/>
        <rFont val="Arial"/>
        <family val="2"/>
      </rPr>
      <t>Nom-Prénom : _</t>
    </r>
    <r>
      <rPr>
        <sz val="12"/>
        <rFont val="Arial"/>
        <family val="2"/>
      </rPr>
      <t>__________________________________</t>
    </r>
  </si>
  <si>
    <r>
      <rPr>
        <b/>
        <sz val="16"/>
        <color indexed="10"/>
        <rFont val="Comic Sans MS"/>
        <family val="4"/>
      </rPr>
      <t>CONFITURES</t>
    </r>
    <r>
      <rPr>
        <sz val="11"/>
        <rFont val="Comic Sans MS"/>
        <family val="4"/>
      </rPr>
      <t xml:space="preserve">          </t>
    </r>
    <r>
      <rPr>
        <sz val="9"/>
        <rFont val="Comic Sans MS"/>
        <family val="4"/>
      </rPr>
      <t xml:space="preserve"> </t>
    </r>
    <r>
      <rPr>
        <sz val="12"/>
        <rFont val="Comic Sans MS"/>
        <family val="4"/>
      </rPr>
      <t>(triées par prix)</t>
    </r>
  </si>
  <si>
    <r>
      <t>SIROPS</t>
    </r>
    <r>
      <rPr>
        <b/>
        <sz val="11"/>
        <rFont val="Comic Sans MS"/>
        <family val="4"/>
      </rPr>
      <t xml:space="preserve">          </t>
    </r>
    <r>
      <rPr>
        <b/>
        <sz val="9"/>
        <rFont val="Comic Sans MS"/>
        <family val="4"/>
      </rPr>
      <t xml:space="preserve"> </t>
    </r>
    <r>
      <rPr>
        <sz val="12"/>
        <rFont val="Comic Sans MS"/>
        <family val="4"/>
      </rPr>
      <t>(triés par prix)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</si>
</sst>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#,##0.00\ &quot;€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0"/>
    </font>
    <font>
      <b/>
      <sz val="10"/>
      <name val="Arial"/>
      <family val="2"/>
    </font>
    <font>
      <b/>
      <sz val="10"/>
      <color indexed="10"/>
      <name val="Comic Sans MS"/>
      <family val="4"/>
    </font>
    <font>
      <b/>
      <sz val="11"/>
      <color indexed="10"/>
      <name val="Calibri"/>
      <family val="0"/>
    </font>
    <font>
      <sz val="16"/>
      <color indexed="8"/>
      <name val="Calibri"/>
      <family val="0"/>
    </font>
    <font>
      <sz val="10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sz val="12"/>
      <color indexed="8"/>
      <name val="Comic Sans MS"/>
      <family val="4"/>
    </font>
    <font>
      <sz val="14"/>
      <color indexed="8"/>
      <name val="Comic Sans MS"/>
      <family val="4"/>
    </font>
    <font>
      <sz val="16"/>
      <color indexed="10"/>
      <name val="Comic Sans MS"/>
      <family val="4"/>
    </font>
    <font>
      <sz val="14"/>
      <color indexed="10"/>
      <name val="Calibri"/>
      <family val="0"/>
    </font>
    <font>
      <sz val="16"/>
      <color indexed="10"/>
      <name val="Calibri"/>
      <family val="0"/>
    </font>
    <font>
      <sz val="14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9"/>
      <color indexed="8"/>
      <name val="Comic Sans MS"/>
      <family val="4"/>
    </font>
    <font>
      <b/>
      <sz val="10"/>
      <color indexed="10"/>
      <name val="Calibri"/>
      <family val="0"/>
    </font>
    <font>
      <b/>
      <sz val="12"/>
      <name val="Arial"/>
      <family val="2"/>
    </font>
    <font>
      <u val="single"/>
      <sz val="14"/>
      <color indexed="8"/>
      <name val="Calibri"/>
      <family val="0"/>
    </font>
    <font>
      <sz val="16"/>
      <color indexed="8"/>
      <name val="Comic Sans MS"/>
      <family val="4"/>
    </font>
    <font>
      <sz val="16"/>
      <name val="Arial"/>
      <family val="2"/>
    </font>
    <font>
      <sz val="8"/>
      <name val="Tahoma"/>
      <family val="2"/>
    </font>
    <font>
      <b/>
      <u val="single"/>
      <sz val="16"/>
      <name val="Book Antiqua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4"/>
      <name val="Book Antiqua"/>
      <family val="1"/>
    </font>
    <font>
      <b/>
      <u val="single"/>
      <sz val="14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Comic Sans MS"/>
      <family val="4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12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hair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medium"/>
      <right style="thin"/>
      <top style="hair"/>
      <bottom style="hair"/>
      <diagonal style="thin"/>
    </border>
    <border diagonalUp="1" diagonalDown="1">
      <left style="thin"/>
      <right style="medium"/>
      <top style="hair"/>
      <bottom style="hair"/>
      <diagonal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1" fillId="27" borderId="3" applyNumberFormat="0" applyFont="0" applyAlignment="0" applyProtection="0"/>
    <xf numFmtId="0" fontId="64" fillId="28" borderId="1" applyNumberFormat="0" applyAlignment="0" applyProtection="0"/>
    <xf numFmtId="44" fontId="1" fillId="0" borderId="0" applyFont="0" applyFill="0" applyBorder="0" applyAlignment="0" applyProtection="0"/>
    <xf numFmtId="0" fontId="6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9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7" fontId="6" fillId="33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4" fillId="0" borderId="18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6" fontId="15" fillId="0" borderId="22" xfId="0" applyNumberFormat="1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/>
      <protection/>
    </xf>
    <xf numFmtId="16" fontId="16" fillId="0" borderId="23" xfId="0" applyNumberFormat="1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7" fontId="12" fillId="0" borderId="27" xfId="0" applyNumberFormat="1" applyFont="1" applyBorder="1" applyAlignment="1" applyProtection="1">
      <alignment horizontal="center"/>
      <protection/>
    </xf>
    <xf numFmtId="167" fontId="12" fillId="0" borderId="28" xfId="0" applyNumberFormat="1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30" xfId="0" applyNumberFormat="1" applyFont="1" applyBorder="1" applyAlignment="1" applyProtection="1">
      <alignment horizontal="center"/>
      <protection/>
    </xf>
    <xf numFmtId="1" fontId="12" fillId="0" borderId="31" xfId="0" applyNumberFormat="1" applyFont="1" applyBorder="1" applyAlignment="1" applyProtection="1">
      <alignment horizontal="center"/>
      <protection/>
    </xf>
    <xf numFmtId="167" fontId="0" fillId="0" borderId="12" xfId="0" applyNumberFormat="1" applyBorder="1" applyAlignment="1" applyProtection="1">
      <alignment/>
      <protection/>
    </xf>
    <xf numFmtId="167" fontId="0" fillId="0" borderId="13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24" fillId="0" borderId="34" xfId="0" applyFont="1" applyBorder="1" applyAlignment="1" applyProtection="1">
      <alignment horizontal="left"/>
      <protection/>
    </xf>
    <xf numFmtId="167" fontId="13" fillId="0" borderId="35" xfId="0" applyNumberFormat="1" applyFont="1" applyBorder="1" applyAlignment="1" applyProtection="1">
      <alignment horizontal="center"/>
      <protection/>
    </xf>
    <xf numFmtId="0" fontId="24" fillId="0" borderId="27" xfId="0" applyFont="1" applyBorder="1" applyAlignment="1" applyProtection="1">
      <alignment horizontal="left"/>
      <protection/>
    </xf>
    <xf numFmtId="0" fontId="24" fillId="0" borderId="27" xfId="0" applyFont="1" applyBorder="1" applyAlignment="1" applyProtection="1">
      <alignment horizontal="left" wrapText="1"/>
      <protection/>
    </xf>
    <xf numFmtId="0" fontId="24" fillId="0" borderId="36" xfId="0" applyFont="1" applyBorder="1" applyAlignment="1" applyProtection="1">
      <alignment horizontal="left"/>
      <protection/>
    </xf>
    <xf numFmtId="0" fontId="24" fillId="0" borderId="28" xfId="0" applyFont="1" applyBorder="1" applyAlignment="1" applyProtection="1">
      <alignment horizontal="left"/>
      <protection/>
    </xf>
    <xf numFmtId="167" fontId="13" fillId="0" borderId="37" xfId="0" applyNumberFormat="1" applyFont="1" applyBorder="1" applyAlignment="1" applyProtection="1">
      <alignment horizontal="center"/>
      <protection/>
    </xf>
    <xf numFmtId="167" fontId="13" fillId="0" borderId="37" xfId="0" applyNumberFormat="1" applyFont="1" applyBorder="1" applyAlignment="1" applyProtection="1">
      <alignment horizontal="center" wrapText="1"/>
      <protection/>
    </xf>
    <xf numFmtId="167" fontId="13" fillId="0" borderId="38" xfId="0" applyNumberFormat="1" applyFont="1" applyBorder="1" applyAlignment="1" applyProtection="1">
      <alignment horizontal="center"/>
      <protection/>
    </xf>
    <xf numFmtId="167" fontId="13" fillId="0" borderId="39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3" fillId="0" borderId="19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23" fillId="0" borderId="41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1" fontId="18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67" fontId="0" fillId="0" borderId="14" xfId="0" applyNumberFormat="1" applyBorder="1" applyAlignment="1" applyProtection="1">
      <alignment/>
      <protection/>
    </xf>
    <xf numFmtId="167" fontId="13" fillId="0" borderId="43" xfId="0" applyNumberFormat="1" applyFont="1" applyBorder="1" applyAlignment="1" applyProtection="1">
      <alignment horizontal="center"/>
      <protection/>
    </xf>
    <xf numFmtId="167" fontId="13" fillId="0" borderId="44" xfId="0" applyNumberFormat="1" applyFont="1" applyBorder="1" applyAlignment="1" applyProtection="1">
      <alignment horizontal="center"/>
      <protection/>
    </xf>
    <xf numFmtId="167" fontId="13" fillId="0" borderId="45" xfId="0" applyNumberFormat="1" applyFont="1" applyBorder="1" applyAlignment="1" applyProtection="1">
      <alignment horizontal="center"/>
      <protection/>
    </xf>
    <xf numFmtId="167" fontId="13" fillId="0" borderId="46" xfId="0" applyNumberFormat="1" applyFont="1" applyBorder="1" applyAlignment="1" applyProtection="1">
      <alignment horizontal="center"/>
      <protection/>
    </xf>
    <xf numFmtId="1" fontId="12" fillId="0" borderId="47" xfId="0" applyNumberFormat="1" applyFont="1" applyBorder="1" applyAlignment="1" applyProtection="1">
      <alignment horizontal="center"/>
      <protection/>
    </xf>
    <xf numFmtId="167" fontId="13" fillId="0" borderId="44" xfId="0" applyNumberFormat="1" applyFont="1" applyBorder="1" applyAlignment="1" applyProtection="1">
      <alignment horizontal="center" wrapText="1"/>
      <protection/>
    </xf>
    <xf numFmtId="167" fontId="6" fillId="33" borderId="48" xfId="0" applyNumberFormat="1" applyFont="1" applyFill="1" applyBorder="1" applyAlignment="1" applyProtection="1">
      <alignment/>
      <protection/>
    </xf>
    <xf numFmtId="1" fontId="13" fillId="0" borderId="49" xfId="0" applyNumberFormat="1" applyFont="1" applyBorder="1" applyAlignment="1" applyProtection="1">
      <alignment horizontal="center"/>
      <protection locked="0"/>
    </xf>
    <xf numFmtId="1" fontId="13" fillId="0" borderId="29" xfId="0" applyNumberFormat="1" applyFont="1" applyBorder="1" applyAlignment="1" applyProtection="1">
      <alignment horizontal="center"/>
      <protection locked="0"/>
    </xf>
    <xf numFmtId="1" fontId="13" fillId="0" borderId="44" xfId="0" applyNumberFormat="1" applyFont="1" applyBorder="1" applyAlignment="1" applyProtection="1">
      <alignment horizontal="center"/>
      <protection locked="0"/>
    </xf>
    <xf numFmtId="1" fontId="13" fillId="0" borderId="50" xfId="0" applyNumberFormat="1" applyFont="1" applyBorder="1" applyAlignment="1" applyProtection="1">
      <alignment horizontal="center"/>
      <protection locked="0"/>
    </xf>
    <xf numFmtId="1" fontId="13" fillId="0" borderId="51" xfId="0" applyNumberFormat="1" applyFont="1" applyBorder="1" applyAlignment="1" applyProtection="1">
      <alignment horizontal="center"/>
      <protection locked="0"/>
    </xf>
    <xf numFmtId="1" fontId="13" fillId="0" borderId="52" xfId="0" applyNumberFormat="1" applyFont="1" applyBorder="1" applyAlignment="1" applyProtection="1">
      <alignment horizontal="center"/>
      <protection locked="0"/>
    </xf>
    <xf numFmtId="1" fontId="13" fillId="0" borderId="53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1" fontId="20" fillId="0" borderId="29" xfId="0" applyNumberFormat="1" applyFont="1" applyFill="1" applyBorder="1" applyAlignment="1" applyProtection="1">
      <alignment horizontal="center"/>
      <protection/>
    </xf>
    <xf numFmtId="1" fontId="20" fillId="0" borderId="44" xfId="0" applyNumberFormat="1" applyFont="1" applyFill="1" applyBorder="1" applyAlignment="1" applyProtection="1">
      <alignment horizontal="center"/>
      <protection/>
    </xf>
    <xf numFmtId="0" fontId="24" fillId="0" borderId="28" xfId="0" applyFont="1" applyBorder="1" applyAlignment="1" applyProtection="1">
      <alignment horizontal="left" wrapText="1"/>
      <protection/>
    </xf>
    <xf numFmtId="167" fontId="13" fillId="0" borderId="39" xfId="0" applyNumberFormat="1" applyFont="1" applyBorder="1" applyAlignment="1" applyProtection="1">
      <alignment horizontal="center" wrapText="1"/>
      <protection/>
    </xf>
    <xf numFmtId="1" fontId="13" fillId="0" borderId="54" xfId="0" applyNumberFormat="1" applyFont="1" applyBorder="1" applyAlignment="1" applyProtection="1">
      <alignment horizontal="center"/>
      <protection locked="0"/>
    </xf>
    <xf numFmtId="1" fontId="13" fillId="0" borderId="46" xfId="0" applyNumberFormat="1" applyFont="1" applyBorder="1" applyAlignment="1" applyProtection="1">
      <alignment horizontal="center"/>
      <protection locked="0"/>
    </xf>
    <xf numFmtId="0" fontId="24" fillId="0" borderId="55" xfId="0" applyFont="1" applyBorder="1" applyAlignment="1" applyProtection="1">
      <alignment horizontal="left"/>
      <protection/>
    </xf>
    <xf numFmtId="167" fontId="13" fillId="0" borderId="41" xfId="0" applyNumberFormat="1" applyFont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1" fontId="20" fillId="33" borderId="29" xfId="0" applyNumberFormat="1" applyFont="1" applyFill="1" applyBorder="1" applyAlignment="1" applyProtection="1">
      <alignment horizontal="center"/>
      <protection/>
    </xf>
    <xf numFmtId="0" fontId="24" fillId="0" borderId="56" xfId="0" applyFont="1" applyFill="1" applyBorder="1" applyAlignment="1" applyProtection="1">
      <alignment horizontal="left"/>
      <protection/>
    </xf>
    <xf numFmtId="2" fontId="12" fillId="0" borderId="47" xfId="0" applyNumberFormat="1" applyFont="1" applyBorder="1" applyAlignment="1" applyProtection="1">
      <alignment horizontal="center"/>
      <protection/>
    </xf>
    <xf numFmtId="1" fontId="12" fillId="0" borderId="57" xfId="0" applyNumberFormat="1" applyFont="1" applyBorder="1" applyAlignment="1" applyProtection="1">
      <alignment horizontal="center"/>
      <protection/>
    </xf>
    <xf numFmtId="167" fontId="12" fillId="0" borderId="58" xfId="0" applyNumberFormat="1" applyFont="1" applyBorder="1" applyAlignment="1" applyProtection="1">
      <alignment horizontal="center"/>
      <protection/>
    </xf>
    <xf numFmtId="1" fontId="12" fillId="0" borderId="59" xfId="0" applyNumberFormat="1" applyFont="1" applyBorder="1" applyAlignment="1" applyProtection="1">
      <alignment horizontal="center"/>
      <protection/>
    </xf>
    <xf numFmtId="167" fontId="13" fillId="0" borderId="60" xfId="0" applyNumberFormat="1" applyFont="1" applyBorder="1" applyAlignment="1" applyProtection="1">
      <alignment horizontal="center"/>
      <protection/>
    </xf>
    <xf numFmtId="1" fontId="13" fillId="0" borderId="61" xfId="0" applyNumberFormat="1" applyFont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>
      <alignment horizontal="center"/>
    </xf>
    <xf numFmtId="1" fontId="12" fillId="0" borderId="62" xfId="0" applyNumberFormat="1" applyFont="1" applyBorder="1" applyAlignment="1" applyProtection="1">
      <alignment horizontal="center"/>
      <protection/>
    </xf>
    <xf numFmtId="167" fontId="12" fillId="0" borderId="63" xfId="0" applyNumberFormat="1" applyFont="1" applyBorder="1" applyAlignment="1" applyProtection="1">
      <alignment horizont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1" fontId="12" fillId="0" borderId="54" xfId="0" applyNumberFormat="1" applyFont="1" applyBorder="1" applyAlignment="1" applyProtection="1">
      <alignment horizontal="center"/>
      <protection/>
    </xf>
    <xf numFmtId="167" fontId="13" fillId="0" borderId="52" xfId="0" applyNumberFormat="1" applyFont="1" applyBorder="1" applyAlignment="1" applyProtection="1">
      <alignment horizontal="center"/>
      <protection/>
    </xf>
    <xf numFmtId="1" fontId="12" fillId="0" borderId="53" xfId="0" applyNumberFormat="1" applyFont="1" applyBorder="1" applyAlignment="1" applyProtection="1">
      <alignment horizontal="center"/>
      <protection/>
    </xf>
    <xf numFmtId="167" fontId="12" fillId="0" borderId="36" xfId="0" applyNumberFormat="1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1" fontId="34" fillId="34" borderId="29" xfId="0" applyNumberFormat="1" applyFont="1" applyFill="1" applyBorder="1" applyAlignment="1" applyProtection="1">
      <alignment horizontal="left"/>
      <protection locked="0"/>
    </xf>
    <xf numFmtId="0" fontId="33" fillId="0" borderId="64" xfId="0" applyFont="1" applyBorder="1" applyAlignment="1" applyProtection="1">
      <alignment horizontal="left"/>
      <protection/>
    </xf>
    <xf numFmtId="0" fontId="33" fillId="0" borderId="64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167" fontId="13" fillId="0" borderId="35" xfId="0" applyNumberFormat="1" applyFont="1" applyBorder="1" applyAlignment="1" applyProtection="1">
      <alignment horizontal="center" wrapText="1"/>
      <protection/>
    </xf>
    <xf numFmtId="167" fontId="13" fillId="0" borderId="43" xfId="0" applyNumberFormat="1" applyFont="1" applyBorder="1" applyAlignment="1" applyProtection="1">
      <alignment horizontal="center" wrapText="1"/>
      <protection/>
    </xf>
    <xf numFmtId="1" fontId="13" fillId="0" borderId="43" xfId="0" applyNumberFormat="1" applyFont="1" applyBorder="1" applyAlignment="1" applyProtection="1">
      <alignment horizontal="center"/>
      <protection locked="0"/>
    </xf>
    <xf numFmtId="1" fontId="20" fillId="0" borderId="49" xfId="0" applyNumberFormat="1" applyFont="1" applyFill="1" applyBorder="1" applyAlignment="1" applyProtection="1">
      <alignment horizontal="center"/>
      <protection/>
    </xf>
    <xf numFmtId="1" fontId="20" fillId="0" borderId="43" xfId="0" applyNumberFormat="1" applyFont="1" applyFill="1" applyBorder="1" applyAlignment="1" applyProtection="1">
      <alignment horizontal="center"/>
      <protection/>
    </xf>
    <xf numFmtId="1" fontId="20" fillId="0" borderId="53" xfId="0" applyNumberFormat="1" applyFont="1" applyFill="1" applyBorder="1" applyAlignment="1" applyProtection="1">
      <alignment horizontal="center"/>
      <protection/>
    </xf>
    <xf numFmtId="1" fontId="20" fillId="0" borderId="52" xfId="0" applyNumberFormat="1" applyFont="1" applyFill="1" applyBorder="1" applyAlignment="1" applyProtection="1">
      <alignment horizontal="center"/>
      <protection/>
    </xf>
    <xf numFmtId="1" fontId="13" fillId="34" borderId="29" xfId="0" applyNumberFormat="1" applyFont="1" applyFill="1" applyBorder="1" applyAlignment="1" applyProtection="1">
      <alignment horizontal="center"/>
      <protection locked="0"/>
    </xf>
    <xf numFmtId="1" fontId="13" fillId="34" borderId="44" xfId="0" applyNumberFormat="1" applyFont="1" applyFill="1" applyBorder="1" applyAlignment="1" applyProtection="1">
      <alignment horizontal="center"/>
      <protection locked="0"/>
    </xf>
    <xf numFmtId="1" fontId="13" fillId="0" borderId="65" xfId="0" applyNumberFormat="1" applyFont="1" applyBorder="1" applyAlignment="1" applyProtection="1">
      <alignment horizontal="center"/>
      <protection/>
    </xf>
    <xf numFmtId="1" fontId="13" fillId="0" borderId="66" xfId="0" applyNumberFormat="1" applyFont="1" applyBorder="1" applyAlignment="1" applyProtection="1">
      <alignment horizontal="center"/>
      <protection/>
    </xf>
    <xf numFmtId="1" fontId="13" fillId="34" borderId="49" xfId="0" applyNumberFormat="1" applyFont="1" applyFill="1" applyBorder="1" applyAlignment="1" applyProtection="1">
      <alignment horizontal="center"/>
      <protection locked="0"/>
    </xf>
    <xf numFmtId="1" fontId="13" fillId="34" borderId="43" xfId="0" applyNumberFormat="1" applyFont="1" applyFill="1" applyBorder="1" applyAlignment="1" applyProtection="1">
      <alignment horizontal="center"/>
      <protection locked="0"/>
    </xf>
    <xf numFmtId="1" fontId="13" fillId="34" borderId="53" xfId="0" applyNumberFormat="1" applyFont="1" applyFill="1" applyBorder="1" applyAlignment="1" applyProtection="1">
      <alignment horizontal="center"/>
      <protection locked="0"/>
    </xf>
    <xf numFmtId="1" fontId="13" fillId="34" borderId="52" xfId="0" applyNumberFormat="1" applyFont="1" applyFill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1" fontId="13" fillId="34" borderId="50" xfId="0" applyNumberFormat="1" applyFont="1" applyFill="1" applyBorder="1" applyAlignment="1" applyProtection="1">
      <alignment horizontal="center"/>
      <protection locked="0"/>
    </xf>
    <xf numFmtId="16" fontId="32" fillId="0" borderId="68" xfId="0" applyNumberFormat="1" applyFont="1" applyBorder="1" applyAlignment="1" applyProtection="1">
      <alignment horizontal="center"/>
      <protection/>
    </xf>
    <xf numFmtId="16" fontId="32" fillId="0" borderId="69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6" fontId="19" fillId="0" borderId="70" xfId="0" applyNumberFormat="1" applyFont="1" applyBorder="1" applyAlignment="1" applyProtection="1">
      <alignment horizontal="center"/>
      <protection/>
    </xf>
    <xf numFmtId="16" fontId="19" fillId="0" borderId="71" xfId="0" applyNumberFormat="1" applyFont="1" applyBorder="1" applyAlignment="1" applyProtection="1">
      <alignment horizontal="center"/>
      <protection/>
    </xf>
    <xf numFmtId="16" fontId="32" fillId="0" borderId="70" xfId="0" applyNumberFormat="1" applyFont="1" applyBorder="1" applyAlignment="1" applyProtection="1">
      <alignment horizontal="center"/>
      <protection/>
    </xf>
    <xf numFmtId="16" fontId="32" fillId="0" borderId="71" xfId="0" applyNumberFormat="1" applyFont="1" applyBorder="1" applyAlignment="1" applyProtection="1">
      <alignment horizontal="center"/>
      <protection/>
    </xf>
    <xf numFmtId="1" fontId="31" fillId="0" borderId="19" xfId="0" applyNumberFormat="1" applyFont="1" applyFill="1" applyBorder="1" applyAlignment="1" applyProtection="1">
      <alignment horizontal="center"/>
      <protection/>
    </xf>
    <xf numFmtId="1" fontId="31" fillId="0" borderId="25" xfId="0" applyNumberFormat="1" applyFont="1" applyFill="1" applyBorder="1" applyAlignment="1" applyProtection="1">
      <alignment horizontal="center"/>
      <protection/>
    </xf>
    <xf numFmtId="1" fontId="31" fillId="0" borderId="40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5" fillId="0" borderId="72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center" vertical="top" wrapText="1"/>
    </xf>
    <xf numFmtId="0" fontId="25" fillId="0" borderId="74" xfId="0" applyFont="1" applyBorder="1" applyAlignment="1">
      <alignment horizontal="center" vertical="top" wrapText="1"/>
    </xf>
    <xf numFmtId="0" fontId="25" fillId="0" borderId="75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6" xfId="0" applyFont="1" applyBorder="1" applyAlignment="1">
      <alignment horizontal="center" vertical="top" wrapText="1"/>
    </xf>
    <xf numFmtId="0" fontId="25" fillId="0" borderId="77" xfId="0" applyFont="1" applyBorder="1" applyAlignment="1">
      <alignment horizontal="center" vertical="top" wrapText="1"/>
    </xf>
    <xf numFmtId="0" fontId="25" fillId="0" borderId="78" xfId="0" applyFont="1" applyBorder="1" applyAlignment="1">
      <alignment horizontal="center" vertical="top" wrapText="1"/>
    </xf>
    <xf numFmtId="0" fontId="25" fillId="0" borderId="79" xfId="0" applyFont="1" applyBorder="1" applyAlignment="1">
      <alignment horizontal="center" vertical="top" wrapText="1"/>
    </xf>
    <xf numFmtId="0" fontId="2" fillId="0" borderId="25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 horizontal="left"/>
      <protection/>
    </xf>
    <xf numFmtId="0" fontId="76" fillId="0" borderId="26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26" xfId="0" applyFont="1" applyBorder="1" applyAlignment="1" applyProtection="1">
      <alignment horizontal="left"/>
      <protection/>
    </xf>
    <xf numFmtId="0" fontId="76" fillId="0" borderId="16" xfId="0" applyFont="1" applyBorder="1" applyAlignment="1" applyProtection="1">
      <alignment horizontal="center" wrapText="1"/>
      <protection/>
    </xf>
    <xf numFmtId="0" fontId="76" fillId="0" borderId="17" xfId="0" applyFont="1" applyBorder="1" applyAlignment="1" applyProtection="1">
      <alignment horizontal="center" wrapText="1"/>
      <protection/>
    </xf>
    <xf numFmtId="0" fontId="54" fillId="0" borderId="40" xfId="0" applyFont="1" applyBorder="1" applyAlignment="1" applyProtection="1">
      <alignment horizontal="center" vertical="center" wrapText="1"/>
      <protection/>
    </xf>
    <xf numFmtId="0" fontId="54" fillId="0" borderId="40" xfId="0" applyFont="1" applyBorder="1" applyAlignment="1" applyProtection="1">
      <alignment horizontal="center" vertical="center"/>
      <protection/>
    </xf>
    <xf numFmtId="1" fontId="12" fillId="33" borderId="29" xfId="0" applyNumberFormat="1" applyFont="1" applyFill="1" applyBorder="1" applyAlignment="1" applyProtection="1">
      <alignment horizontal="center"/>
      <protection/>
    </xf>
    <xf numFmtId="1" fontId="12" fillId="0" borderId="4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Fill="1" applyBorder="1" applyAlignment="1" applyProtection="1">
      <alignment horizontal="center"/>
      <protection/>
    </xf>
    <xf numFmtId="1" fontId="12" fillId="33" borderId="44" xfId="0" applyNumberFormat="1" applyFont="1" applyFill="1" applyBorder="1" applyAlignment="1" applyProtection="1">
      <alignment horizontal="center"/>
      <protection/>
    </xf>
    <xf numFmtId="1" fontId="12" fillId="0" borderId="53" xfId="0" applyNumberFormat="1" applyFont="1" applyBorder="1" applyAlignment="1" applyProtection="1">
      <alignment horizontal="center"/>
      <protection locked="0"/>
    </xf>
    <xf numFmtId="1" fontId="12" fillId="33" borderId="80" xfId="0" applyNumberFormat="1" applyFont="1" applyFill="1" applyBorder="1" applyAlignment="1" applyProtection="1">
      <alignment horizontal="center"/>
      <protection/>
    </xf>
    <xf numFmtId="1" fontId="12" fillId="0" borderId="49" xfId="0" applyNumberFormat="1" applyFont="1" applyBorder="1" applyAlignment="1" applyProtection="1">
      <alignment horizontal="center"/>
      <protection locked="0"/>
    </xf>
    <xf numFmtId="1" fontId="12" fillId="33" borderId="81" xfId="0" applyNumberFormat="1" applyFont="1" applyFill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33" borderId="82" xfId="0" applyNumberFormat="1" applyFont="1" applyFill="1" applyBorder="1" applyAlignment="1" applyProtection="1">
      <alignment horizontal="center"/>
      <protection/>
    </xf>
    <xf numFmtId="16" fontId="55" fillId="0" borderId="24" xfId="0" applyNumberFormat="1" applyFont="1" applyBorder="1" applyAlignment="1" applyProtection="1">
      <alignment horizontal="left"/>
      <protection/>
    </xf>
    <xf numFmtId="0" fontId="56" fillId="0" borderId="11" xfId="0" applyFont="1" applyBorder="1" applyAlignment="1" applyProtection="1">
      <alignment/>
      <protection/>
    </xf>
    <xf numFmtId="16" fontId="55" fillId="0" borderId="23" xfId="0" applyNumberFormat="1" applyFont="1" applyBorder="1" applyAlignment="1" applyProtection="1">
      <alignment horizontal="left"/>
      <protection/>
    </xf>
    <xf numFmtId="0" fontId="56" fillId="0" borderId="18" xfId="0" applyFont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showZeros="0" tabSelected="1" zoomScalePageLayoutView="50" workbookViewId="0" topLeftCell="A48">
      <selection activeCell="A52" sqref="A52"/>
    </sheetView>
  </sheetViews>
  <sheetFormatPr defaultColWidth="11.00390625" defaultRowHeight="15"/>
  <cols>
    <col min="1" max="1" width="70.7109375" style="2" customWidth="1"/>
    <col min="2" max="3" width="15.7109375" style="2" customWidth="1"/>
    <col min="4" max="17" width="15.7109375" style="1" customWidth="1"/>
    <col min="18" max="21" width="13.7109375" style="1" customWidth="1"/>
    <col min="22" max="22" width="9.421875" style="1" customWidth="1"/>
    <col min="23" max="23" width="10.421875" style="1" bestFit="1" customWidth="1"/>
    <col min="24" max="16384" width="11.00390625" style="1" customWidth="1"/>
  </cols>
  <sheetData>
    <row r="1" spans="1:12" ht="20.25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0.25">
      <c r="A2" s="148" t="s">
        <v>47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4.25" customHeight="1" thickTop="1">
      <c r="A4" s="150" t="s">
        <v>68</v>
      </c>
      <c r="B4" s="150"/>
      <c r="C4" s="150"/>
      <c r="D4" s="150"/>
      <c r="E4" s="55"/>
      <c r="F4" s="55"/>
      <c r="G4" s="55"/>
      <c r="H4" s="151" t="s">
        <v>54</v>
      </c>
      <c r="I4" s="152"/>
      <c r="J4" s="152"/>
      <c r="K4" s="152"/>
      <c r="L4" s="153"/>
    </row>
    <row r="5" spans="1:12" ht="15.75">
      <c r="A5" s="56"/>
      <c r="B5" s="57"/>
      <c r="C5" s="58"/>
      <c r="D5" s="58" t="s">
        <v>36</v>
      </c>
      <c r="E5" s="58"/>
      <c r="F5" s="58"/>
      <c r="G5" s="58"/>
      <c r="H5" s="154"/>
      <c r="I5" s="155"/>
      <c r="J5" s="155"/>
      <c r="K5" s="155"/>
      <c r="L5" s="156"/>
    </row>
    <row r="6" spans="1:12" ht="16.5" thickBot="1">
      <c r="A6" s="56"/>
      <c r="B6" s="57"/>
      <c r="C6" s="58"/>
      <c r="D6" s="58"/>
      <c r="E6" s="55"/>
      <c r="F6" s="55"/>
      <c r="G6" s="55"/>
      <c r="H6" s="157"/>
      <c r="I6" s="158"/>
      <c r="J6" s="158"/>
      <c r="K6" s="158"/>
      <c r="L6" s="159"/>
    </row>
    <row r="7" spans="1:12" ht="21" thickTop="1">
      <c r="A7" s="56"/>
      <c r="B7" s="57"/>
      <c r="C7" s="58"/>
      <c r="D7" s="58"/>
      <c r="E7" s="55"/>
      <c r="F7" s="55"/>
      <c r="G7" s="55"/>
      <c r="H7" s="84"/>
      <c r="I7" s="84"/>
      <c r="J7" s="84"/>
      <c r="K7" s="84"/>
      <c r="L7" s="84"/>
    </row>
    <row r="8" spans="1:12" ht="20.25">
      <c r="A8" s="56"/>
      <c r="B8" s="57"/>
      <c r="C8" s="58"/>
      <c r="D8" s="58"/>
      <c r="E8" s="55"/>
      <c r="F8" s="55"/>
      <c r="G8" s="55"/>
      <c r="H8" s="84"/>
      <c r="I8" s="84"/>
      <c r="J8" s="84"/>
      <c r="K8" s="84"/>
      <c r="L8" s="84"/>
    </row>
    <row r="9" spans="1:12" ht="20.25">
      <c r="A9" s="56"/>
      <c r="B9" s="57"/>
      <c r="C9" s="58"/>
      <c r="D9" s="58"/>
      <c r="E9" s="55"/>
      <c r="F9" s="55"/>
      <c r="G9" s="55"/>
      <c r="H9" s="84"/>
      <c r="I9" s="84"/>
      <c r="J9" s="84"/>
      <c r="K9" s="84"/>
      <c r="L9" s="84"/>
    </row>
    <row r="10" spans="1:12" ht="18.75">
      <c r="A10" s="146" t="s">
        <v>62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8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5.75">
      <c r="A12" s="147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15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24" s="112" customFormat="1" ht="36.75" customHeight="1">
      <c r="A14" s="112" t="s">
        <v>63</v>
      </c>
      <c r="C14" s="113" t="s">
        <v>64</v>
      </c>
      <c r="D14" s="113"/>
      <c r="E14" s="113"/>
      <c r="F14" s="113"/>
      <c r="G14" s="113"/>
      <c r="H14" s="113"/>
      <c r="I14" s="113"/>
      <c r="J14" s="114" t="s">
        <v>65</v>
      </c>
      <c r="K14" s="115"/>
      <c r="L14" s="115"/>
      <c r="M14" s="115"/>
      <c r="N14" s="115"/>
      <c r="P14" s="116"/>
      <c r="R14" s="116"/>
      <c r="T14" s="116"/>
      <c r="U14" s="116"/>
      <c r="V14" s="116"/>
      <c r="W14" s="116"/>
      <c r="X14" s="116"/>
    </row>
    <row r="15" spans="1:13" s="29" customFormat="1" ht="36.75" customHeight="1" thickBot="1">
      <c r="A15" s="39"/>
      <c r="B15" s="39"/>
      <c r="C15" s="28"/>
      <c r="G15" s="27"/>
      <c r="I15" s="27"/>
      <c r="J15" s="27"/>
      <c r="K15" s="27"/>
      <c r="L15" s="27"/>
      <c r="M15" s="27"/>
    </row>
    <row r="16" spans="1:16" ht="18.75" customHeight="1">
      <c r="A16" s="3"/>
      <c r="B16" s="137" t="s">
        <v>5</v>
      </c>
      <c r="C16" s="138"/>
      <c r="D16" s="139">
        <v>42334</v>
      </c>
      <c r="E16" s="140"/>
      <c r="F16" s="141">
        <v>42355</v>
      </c>
      <c r="G16" s="142"/>
      <c r="H16" s="135">
        <v>42032</v>
      </c>
      <c r="I16" s="136"/>
      <c r="J16" s="135">
        <v>42060</v>
      </c>
      <c r="K16" s="136"/>
      <c r="L16" s="135">
        <v>42094</v>
      </c>
      <c r="M16" s="136"/>
      <c r="N16" s="135">
        <v>42122</v>
      </c>
      <c r="O16" s="136"/>
      <c r="P16" s="4"/>
    </row>
    <row r="17" spans="1:17" ht="39" customHeight="1">
      <c r="A17" s="17" t="s">
        <v>69</v>
      </c>
      <c r="B17" s="18" t="s">
        <v>6</v>
      </c>
      <c r="C17" s="19" t="s">
        <v>7</v>
      </c>
      <c r="D17" s="167" t="s">
        <v>8</v>
      </c>
      <c r="E17" s="168" t="s">
        <v>4</v>
      </c>
      <c r="F17" s="167" t="s">
        <v>8</v>
      </c>
      <c r="G17" s="168" t="s">
        <v>4</v>
      </c>
      <c r="H17" s="167" t="s">
        <v>8</v>
      </c>
      <c r="I17" s="168" t="s">
        <v>4</v>
      </c>
      <c r="J17" s="167" t="s">
        <v>8</v>
      </c>
      <c r="K17" s="168" t="s">
        <v>4</v>
      </c>
      <c r="L17" s="167" t="s">
        <v>8</v>
      </c>
      <c r="M17" s="168" t="s">
        <v>4</v>
      </c>
      <c r="N17" s="167" t="s">
        <v>8</v>
      </c>
      <c r="O17" s="168" t="s">
        <v>4</v>
      </c>
      <c r="P17" s="169" t="s">
        <v>10</v>
      </c>
      <c r="Q17" s="170" t="s">
        <v>11</v>
      </c>
    </row>
    <row r="18" spans="1:17" ht="24">
      <c r="A18" s="45" t="s">
        <v>60</v>
      </c>
      <c r="B18" s="117">
        <v>2.1</v>
      </c>
      <c r="C18" s="118">
        <v>3.65</v>
      </c>
      <c r="D18" s="77"/>
      <c r="E18" s="78"/>
      <c r="F18" s="77"/>
      <c r="G18" s="78"/>
      <c r="H18" s="77"/>
      <c r="I18" s="78"/>
      <c r="J18" s="77"/>
      <c r="K18" s="78"/>
      <c r="L18" s="77"/>
      <c r="M18" s="78"/>
      <c r="N18" s="76"/>
      <c r="O18" s="119"/>
      <c r="P18" s="99">
        <f>SUM(D18:O18)</f>
        <v>0</v>
      </c>
      <c r="Q18" s="100">
        <f>(D18+F18+H18+J18+L18+N18)*B18+(E18+G18+I18+K18+M18+O18)*C18</f>
        <v>0</v>
      </c>
    </row>
    <row r="19" spans="1:17" ht="24">
      <c r="A19" s="47" t="s">
        <v>2</v>
      </c>
      <c r="B19" s="52">
        <v>2.1</v>
      </c>
      <c r="C19" s="52">
        <v>3.65</v>
      </c>
      <c r="D19" s="77"/>
      <c r="E19" s="78"/>
      <c r="F19" s="77"/>
      <c r="G19" s="78"/>
      <c r="H19" s="77"/>
      <c r="I19" s="78"/>
      <c r="J19" s="77"/>
      <c r="K19" s="78"/>
      <c r="L19" s="77"/>
      <c r="M19" s="78"/>
      <c r="N19" s="77"/>
      <c r="O19" s="78"/>
      <c r="P19" s="99">
        <f aca="true" t="shared" si="0" ref="P19:P29">SUM(D19:O19)</f>
        <v>0</v>
      </c>
      <c r="Q19" s="100">
        <f aca="true" t="shared" si="1" ref="Q19:Q29">(D19+F19+H19+J19+L19+N19)*B19+(E19+G19+I19+K19+M19+O19)*C19</f>
        <v>0</v>
      </c>
    </row>
    <row r="20" spans="1:17" ht="24">
      <c r="A20" s="87" t="s">
        <v>44</v>
      </c>
      <c r="B20" s="88">
        <v>2.1</v>
      </c>
      <c r="C20" s="88">
        <v>3.65</v>
      </c>
      <c r="D20" s="89"/>
      <c r="E20" s="90"/>
      <c r="F20" s="89"/>
      <c r="G20" s="90"/>
      <c r="H20" s="89"/>
      <c r="I20" s="90"/>
      <c r="J20" s="89"/>
      <c r="K20" s="90"/>
      <c r="L20" s="89"/>
      <c r="M20" s="90"/>
      <c r="N20" s="89"/>
      <c r="O20" s="90"/>
      <c r="P20" s="99">
        <f t="shared" si="0"/>
        <v>0</v>
      </c>
      <c r="Q20" s="100">
        <f t="shared" si="1"/>
        <v>0</v>
      </c>
    </row>
    <row r="21" spans="1:17" ht="24">
      <c r="A21" s="49" t="s">
        <v>53</v>
      </c>
      <c r="B21" s="53">
        <v>2.65</v>
      </c>
      <c r="C21" s="53">
        <v>4.2</v>
      </c>
      <c r="D21" s="120"/>
      <c r="E21" s="121"/>
      <c r="F21" s="120"/>
      <c r="G21" s="121"/>
      <c r="H21" s="120"/>
      <c r="I21" s="121"/>
      <c r="J21" s="120"/>
      <c r="K21" s="121"/>
      <c r="L21" s="120"/>
      <c r="M21" s="86"/>
      <c r="N21" s="85"/>
      <c r="O21" s="86"/>
      <c r="P21" s="99">
        <f t="shared" si="0"/>
        <v>0</v>
      </c>
      <c r="Q21" s="100">
        <f t="shared" si="1"/>
        <v>0</v>
      </c>
    </row>
    <row r="22" spans="1:17" ht="24">
      <c r="A22" s="47" t="s">
        <v>49</v>
      </c>
      <c r="B22" s="53">
        <v>2.65</v>
      </c>
      <c r="C22" s="53">
        <v>4.2</v>
      </c>
      <c r="D22" s="122"/>
      <c r="E22" s="123"/>
      <c r="F22" s="122"/>
      <c r="G22" s="123"/>
      <c r="H22" s="122"/>
      <c r="I22" s="123"/>
      <c r="J22" s="122"/>
      <c r="K22" s="123"/>
      <c r="L22" s="122"/>
      <c r="M22" s="86"/>
      <c r="N22" s="85"/>
      <c r="O22" s="86"/>
      <c r="P22" s="99">
        <f t="shared" si="0"/>
        <v>0</v>
      </c>
      <c r="Q22" s="100">
        <f t="shared" si="1"/>
        <v>0</v>
      </c>
    </row>
    <row r="23" spans="1:17" ht="24">
      <c r="A23" s="49" t="s">
        <v>29</v>
      </c>
      <c r="B23" s="53">
        <v>2.65</v>
      </c>
      <c r="C23" s="53">
        <v>4.2</v>
      </c>
      <c r="D23" s="85"/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99">
        <f t="shared" si="0"/>
        <v>0</v>
      </c>
      <c r="Q23" s="100">
        <f t="shared" si="1"/>
        <v>0</v>
      </c>
    </row>
    <row r="24" spans="1:17" ht="24">
      <c r="A24" s="47" t="s">
        <v>58</v>
      </c>
      <c r="B24" s="53">
        <v>2.65</v>
      </c>
      <c r="C24" s="53">
        <v>4.2</v>
      </c>
      <c r="D24" s="85"/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99">
        <f t="shared" si="0"/>
        <v>0</v>
      </c>
      <c r="Q24" s="100">
        <f t="shared" si="1"/>
        <v>0</v>
      </c>
    </row>
    <row r="25" spans="1:17" ht="24">
      <c r="A25" s="49" t="s">
        <v>51</v>
      </c>
      <c r="B25" s="51">
        <v>2.65</v>
      </c>
      <c r="C25" s="51">
        <v>4.2</v>
      </c>
      <c r="D25" s="85"/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99">
        <f t="shared" si="0"/>
        <v>0</v>
      </c>
      <c r="Q25" s="100">
        <f t="shared" si="1"/>
        <v>0</v>
      </c>
    </row>
    <row r="26" spans="1:17" ht="24">
      <c r="A26" s="49" t="s">
        <v>40</v>
      </c>
      <c r="B26" s="53">
        <v>2.65</v>
      </c>
      <c r="C26" s="53">
        <v>4.2</v>
      </c>
      <c r="D26" s="85"/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99">
        <f t="shared" si="0"/>
        <v>0</v>
      </c>
      <c r="Q26" s="100">
        <f t="shared" si="1"/>
        <v>0</v>
      </c>
    </row>
    <row r="27" spans="1:17" ht="24">
      <c r="A27" s="49" t="s">
        <v>66</v>
      </c>
      <c r="B27" s="53">
        <v>2.65</v>
      </c>
      <c r="C27" s="53">
        <v>4.2</v>
      </c>
      <c r="D27" s="85"/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99">
        <f t="shared" si="0"/>
        <v>0</v>
      </c>
      <c r="Q27" s="100">
        <f t="shared" si="1"/>
        <v>0</v>
      </c>
    </row>
    <row r="28" spans="1:17" ht="24">
      <c r="A28" s="49" t="s">
        <v>55</v>
      </c>
      <c r="B28" s="53">
        <v>2.65</v>
      </c>
      <c r="C28" s="53">
        <v>4.2</v>
      </c>
      <c r="D28" s="85"/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99">
        <f t="shared" si="0"/>
        <v>0</v>
      </c>
      <c r="Q28" s="100">
        <f t="shared" si="1"/>
        <v>0</v>
      </c>
    </row>
    <row r="29" spans="1:17" ht="24">
      <c r="A29" s="49" t="s">
        <v>56</v>
      </c>
      <c r="B29" s="53">
        <v>2.65</v>
      </c>
      <c r="C29" s="53">
        <v>4.2</v>
      </c>
      <c r="D29" s="85"/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99">
        <f t="shared" si="0"/>
        <v>0</v>
      </c>
      <c r="Q29" s="100">
        <f t="shared" si="1"/>
        <v>0</v>
      </c>
    </row>
    <row r="30" spans="1:17" ht="24">
      <c r="A30" s="47" t="s">
        <v>59</v>
      </c>
      <c r="B30" s="53">
        <v>2.65</v>
      </c>
      <c r="C30" s="53">
        <v>4.2</v>
      </c>
      <c r="D30" s="171" t="s">
        <v>14</v>
      </c>
      <c r="E30" s="172"/>
      <c r="F30" s="171" t="s">
        <v>14</v>
      </c>
      <c r="G30" s="172"/>
      <c r="H30" s="171" t="s">
        <v>14</v>
      </c>
      <c r="I30" s="172"/>
      <c r="J30" s="171" t="s">
        <v>14</v>
      </c>
      <c r="K30" s="172"/>
      <c r="L30" s="171" t="s">
        <v>14</v>
      </c>
      <c r="M30" s="172"/>
      <c r="N30" s="171" t="s">
        <v>14</v>
      </c>
      <c r="O30" s="172"/>
      <c r="P30" s="99">
        <f>E30+G30+I30+K30+M30+O30</f>
        <v>0</v>
      </c>
      <c r="Q30" s="100">
        <f>(E30+G30+I30+K30+M30+O30)*C30</f>
        <v>0</v>
      </c>
    </row>
    <row r="31" spans="1:17" ht="24">
      <c r="A31" s="49" t="s">
        <v>50</v>
      </c>
      <c r="B31" s="51">
        <v>2.65</v>
      </c>
      <c r="C31" s="51">
        <v>4.2</v>
      </c>
      <c r="D31" s="173"/>
      <c r="E31" s="174" t="s">
        <v>14</v>
      </c>
      <c r="F31" s="173"/>
      <c r="G31" s="174" t="s">
        <v>14</v>
      </c>
      <c r="H31" s="173"/>
      <c r="I31" s="174" t="s">
        <v>14</v>
      </c>
      <c r="J31" s="173"/>
      <c r="K31" s="174" t="s">
        <v>14</v>
      </c>
      <c r="L31" s="173"/>
      <c r="M31" s="174" t="s">
        <v>14</v>
      </c>
      <c r="N31" s="173"/>
      <c r="O31" s="174" t="s">
        <v>14</v>
      </c>
      <c r="P31" s="99">
        <f>D31+F31+H31+J31+L31+N31</f>
        <v>0</v>
      </c>
      <c r="Q31" s="100">
        <f>(D31+F31+H31+J31+L31+N31)*B31</f>
        <v>0</v>
      </c>
    </row>
    <row r="32" spans="1:17" ht="24">
      <c r="A32" s="47" t="s">
        <v>57</v>
      </c>
      <c r="B32" s="53">
        <v>2.65</v>
      </c>
      <c r="C32" s="53">
        <v>4.2</v>
      </c>
      <c r="D32" s="85"/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99">
        <f>SUM(D32:O32)</f>
        <v>0</v>
      </c>
      <c r="Q32" s="100">
        <f>(D32+F32+H32+J32+L32+N32)*B32+(E32+G32+I32+K32+M32+O32)*C32</f>
        <v>0</v>
      </c>
    </row>
    <row r="33" spans="1:17" ht="24">
      <c r="A33" s="47" t="s">
        <v>0</v>
      </c>
      <c r="B33" s="53">
        <v>2.65</v>
      </c>
      <c r="C33" s="53">
        <v>4.2</v>
      </c>
      <c r="D33" s="85"/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99">
        <f>SUM(D33:O33)</f>
        <v>0</v>
      </c>
      <c r="Q33" s="100">
        <f>(D33+F33+H33+J33+L33+N33)*B33+(E33+G33+I33+K33+M33+O33)*C33</f>
        <v>0</v>
      </c>
    </row>
    <row r="34" spans="1:17" ht="24">
      <c r="A34" s="49" t="s">
        <v>34</v>
      </c>
      <c r="B34" s="53">
        <v>2.65</v>
      </c>
      <c r="C34" s="53">
        <v>4.2</v>
      </c>
      <c r="D34" s="85"/>
      <c r="E34" s="86"/>
      <c r="F34" s="85"/>
      <c r="G34" s="86"/>
      <c r="H34" s="85"/>
      <c r="I34" s="86"/>
      <c r="J34" s="85"/>
      <c r="K34" s="86"/>
      <c r="L34" s="85"/>
      <c r="M34" s="86"/>
      <c r="N34" s="85"/>
      <c r="O34" s="86"/>
      <c r="P34" s="99">
        <f>SUM(D34:O34)</f>
        <v>0</v>
      </c>
      <c r="Q34" s="100">
        <f>(D34+F34+H34+J34+L34+N34)*B34+(E34+G34+I34+K34+M34+O34)*C34</f>
        <v>0</v>
      </c>
    </row>
    <row r="35" spans="1:17" ht="24">
      <c r="A35" s="47" t="s">
        <v>45</v>
      </c>
      <c r="B35" s="53">
        <v>2.65</v>
      </c>
      <c r="C35" s="53">
        <v>4.2</v>
      </c>
      <c r="D35" s="77"/>
      <c r="E35" s="78"/>
      <c r="F35" s="124"/>
      <c r="G35" s="125"/>
      <c r="H35" s="126"/>
      <c r="I35" s="127"/>
      <c r="J35" s="126"/>
      <c r="K35" s="127"/>
      <c r="L35" s="126"/>
      <c r="M35" s="127"/>
      <c r="N35" s="126"/>
      <c r="O35" s="127"/>
      <c r="P35" s="99">
        <f>SUM(D35:G35)</f>
        <v>0</v>
      </c>
      <c r="Q35" s="100">
        <f>(D35+F35)*B35+(E35+G35)*C35</f>
        <v>0</v>
      </c>
    </row>
    <row r="36" spans="1:17" ht="24">
      <c r="A36" s="47" t="s">
        <v>42</v>
      </c>
      <c r="B36" s="53">
        <v>2.65</v>
      </c>
      <c r="C36" s="53">
        <v>4.2</v>
      </c>
      <c r="D36" s="85"/>
      <c r="E36" s="86"/>
      <c r="F36" s="85"/>
      <c r="G36" s="86"/>
      <c r="H36" s="85"/>
      <c r="I36" s="86"/>
      <c r="J36" s="85"/>
      <c r="K36" s="86"/>
      <c r="L36" s="85"/>
      <c r="M36" s="86"/>
      <c r="N36" s="85"/>
      <c r="O36" s="86"/>
      <c r="P36" s="99">
        <f>SUM(D36:O36)</f>
        <v>0</v>
      </c>
      <c r="Q36" s="100">
        <f>(D36+F36+H36+J36+L36+N36)*B36+(E36+G36+I36+K36+M36+O36)*C36</f>
        <v>0</v>
      </c>
    </row>
    <row r="37" spans="1:17" ht="24">
      <c r="A37" s="47" t="s">
        <v>67</v>
      </c>
      <c r="B37" s="53">
        <v>2.65</v>
      </c>
      <c r="C37" s="53">
        <v>4.2</v>
      </c>
      <c r="D37" s="85"/>
      <c r="E37" s="86"/>
      <c r="F37" s="85"/>
      <c r="G37" s="86"/>
      <c r="H37" s="85"/>
      <c r="I37" s="86"/>
      <c r="J37" s="85"/>
      <c r="K37" s="86"/>
      <c r="L37" s="85"/>
      <c r="M37" s="86"/>
      <c r="N37" s="85"/>
      <c r="O37" s="86"/>
      <c r="P37" s="99">
        <f>SUM(D37:O37)</f>
        <v>0</v>
      </c>
      <c r="Q37" s="100">
        <f>(D37+F37+H37+J37+L37+N37)*B37+(E37+G37+I37+K37+M37+O37)*C37</f>
        <v>0</v>
      </c>
    </row>
    <row r="38" spans="1:17" ht="24">
      <c r="A38" s="47" t="s">
        <v>33</v>
      </c>
      <c r="B38" s="53">
        <v>2.65</v>
      </c>
      <c r="C38" s="53">
        <v>4.2</v>
      </c>
      <c r="D38" s="171" t="s">
        <v>14</v>
      </c>
      <c r="E38" s="172"/>
      <c r="F38" s="171" t="s">
        <v>14</v>
      </c>
      <c r="G38" s="172"/>
      <c r="H38" s="171" t="s">
        <v>14</v>
      </c>
      <c r="I38" s="172"/>
      <c r="J38" s="171" t="s">
        <v>14</v>
      </c>
      <c r="K38" s="172"/>
      <c r="L38" s="171" t="s">
        <v>14</v>
      </c>
      <c r="M38" s="172"/>
      <c r="N38" s="171" t="s">
        <v>14</v>
      </c>
      <c r="O38" s="172"/>
      <c r="P38" s="99">
        <f>E38+G38+I38+K38+M38+O38</f>
        <v>0</v>
      </c>
      <c r="Q38" s="100">
        <f>(E38+G38+I38+K38+M38+O38)*C38</f>
        <v>0</v>
      </c>
    </row>
    <row r="39" spans="1:17" ht="24">
      <c r="A39" s="47" t="s">
        <v>48</v>
      </c>
      <c r="B39" s="53">
        <v>2.65</v>
      </c>
      <c r="C39" s="53">
        <v>4.2</v>
      </c>
      <c r="D39" s="173"/>
      <c r="E39" s="174" t="s">
        <v>14</v>
      </c>
      <c r="F39" s="173"/>
      <c r="G39" s="174" t="s">
        <v>14</v>
      </c>
      <c r="H39" s="173"/>
      <c r="I39" s="174" t="s">
        <v>14</v>
      </c>
      <c r="J39" s="173"/>
      <c r="K39" s="174" t="s">
        <v>14</v>
      </c>
      <c r="L39" s="173"/>
      <c r="M39" s="174" t="s">
        <v>14</v>
      </c>
      <c r="N39" s="173"/>
      <c r="O39" s="174" t="s">
        <v>14</v>
      </c>
      <c r="P39" s="99">
        <f>D39+F39+H39+J39+L39+N39</f>
        <v>0</v>
      </c>
      <c r="Q39" s="100">
        <f>(D39+F39+H39+J39+L39+N39)*B39</f>
        <v>0</v>
      </c>
    </row>
    <row r="40" spans="1:17" ht="24">
      <c r="A40" s="47" t="s">
        <v>46</v>
      </c>
      <c r="B40" s="51">
        <v>2.65</v>
      </c>
      <c r="C40" s="51">
        <v>4.2</v>
      </c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99">
        <f aca="true" t="shared" si="2" ref="P40:P45">SUM(D40:O40)</f>
        <v>0</v>
      </c>
      <c r="Q40" s="100">
        <f aca="true" t="shared" si="3" ref="Q40:Q45">(D40+F40+H40+J40+L40+N40)*B40+(E40+G40+I40+K40+M40+O40)*C40</f>
        <v>0</v>
      </c>
    </row>
    <row r="41" spans="1:17" ht="24">
      <c r="A41" s="47" t="s">
        <v>13</v>
      </c>
      <c r="B41" s="51">
        <v>2.65</v>
      </c>
      <c r="C41" s="51">
        <v>4.2</v>
      </c>
      <c r="D41" s="77"/>
      <c r="E41" s="78"/>
      <c r="F41" s="77"/>
      <c r="G41" s="78"/>
      <c r="H41" s="77"/>
      <c r="I41" s="78"/>
      <c r="J41" s="77"/>
      <c r="K41" s="78"/>
      <c r="L41" s="77"/>
      <c r="M41" s="78"/>
      <c r="N41" s="77"/>
      <c r="O41" s="78"/>
      <c r="P41" s="99">
        <f t="shared" si="2"/>
        <v>0</v>
      </c>
      <c r="Q41" s="100">
        <f t="shared" si="3"/>
        <v>0</v>
      </c>
    </row>
    <row r="42" spans="1:17" ht="24">
      <c r="A42" s="48" t="s">
        <v>12</v>
      </c>
      <c r="B42" s="53">
        <v>2.65</v>
      </c>
      <c r="C42" s="53">
        <v>4.2</v>
      </c>
      <c r="D42" s="77"/>
      <c r="E42" s="78"/>
      <c r="F42" s="77"/>
      <c r="G42" s="78"/>
      <c r="H42" s="77"/>
      <c r="I42" s="78"/>
      <c r="J42" s="77"/>
      <c r="K42" s="78"/>
      <c r="L42" s="77"/>
      <c r="M42" s="78"/>
      <c r="N42" s="77"/>
      <c r="O42" s="78"/>
      <c r="P42" s="99">
        <f t="shared" si="2"/>
        <v>0</v>
      </c>
      <c r="Q42" s="100">
        <f t="shared" si="3"/>
        <v>0</v>
      </c>
    </row>
    <row r="43" spans="1:17" ht="24">
      <c r="A43" s="97" t="s">
        <v>9</v>
      </c>
      <c r="B43" s="53">
        <v>2.65</v>
      </c>
      <c r="C43" s="51">
        <v>4.2</v>
      </c>
      <c r="D43" s="77"/>
      <c r="E43" s="78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99">
        <f t="shared" si="2"/>
        <v>0</v>
      </c>
      <c r="Q43" s="100">
        <f t="shared" si="3"/>
        <v>0</v>
      </c>
    </row>
    <row r="44" spans="1:17" ht="24">
      <c r="A44" s="50" t="s">
        <v>52</v>
      </c>
      <c r="B44" s="54">
        <v>2.65</v>
      </c>
      <c r="C44" s="54">
        <v>4.2</v>
      </c>
      <c r="D44" s="89"/>
      <c r="E44" s="90"/>
      <c r="F44" s="89"/>
      <c r="G44" s="90"/>
      <c r="H44" s="89"/>
      <c r="I44" s="90"/>
      <c r="J44" s="89"/>
      <c r="K44" s="90"/>
      <c r="L44" s="89"/>
      <c r="M44" s="90"/>
      <c r="N44" s="89"/>
      <c r="O44" s="90"/>
      <c r="P44" s="105">
        <f t="shared" si="2"/>
        <v>0</v>
      </c>
      <c r="Q44" s="106">
        <f t="shared" si="3"/>
        <v>0</v>
      </c>
    </row>
    <row r="45" spans="1:17" ht="24">
      <c r="A45" s="91" t="s">
        <v>43</v>
      </c>
      <c r="B45" s="92">
        <v>3.05</v>
      </c>
      <c r="C45" s="92">
        <v>4.8</v>
      </c>
      <c r="D45" s="76"/>
      <c r="E45" s="119"/>
      <c r="F45" s="76"/>
      <c r="G45" s="119"/>
      <c r="H45" s="76"/>
      <c r="I45" s="119"/>
      <c r="J45" s="76"/>
      <c r="K45" s="119"/>
      <c r="L45" s="76"/>
      <c r="M45" s="119"/>
      <c r="N45" s="128"/>
      <c r="O45" s="129"/>
      <c r="P45" s="105">
        <f t="shared" si="2"/>
        <v>0</v>
      </c>
      <c r="Q45" s="106">
        <f t="shared" si="3"/>
        <v>0</v>
      </c>
    </row>
    <row r="46" spans="1:17" ht="24">
      <c r="A46" s="47" t="s">
        <v>18</v>
      </c>
      <c r="B46" s="51">
        <v>3.05</v>
      </c>
      <c r="C46" s="51">
        <v>4.8</v>
      </c>
      <c r="D46" s="130"/>
      <c r="E46" s="131"/>
      <c r="F46" s="126"/>
      <c r="G46" s="127"/>
      <c r="H46" s="126"/>
      <c r="I46" s="127"/>
      <c r="J46" s="126"/>
      <c r="K46" s="127"/>
      <c r="L46" s="126"/>
      <c r="M46" s="127"/>
      <c r="N46" s="126"/>
      <c r="O46" s="127"/>
      <c r="P46" s="99">
        <f>SUM(D46:E46)</f>
        <v>0</v>
      </c>
      <c r="Q46" s="100">
        <f>D46*B46+E46*C46</f>
        <v>0</v>
      </c>
    </row>
    <row r="47" spans="1:17" ht="24">
      <c r="A47" s="49" t="s">
        <v>28</v>
      </c>
      <c r="B47" s="53">
        <v>3.05</v>
      </c>
      <c r="C47" s="53">
        <v>4.8</v>
      </c>
      <c r="D47" s="124"/>
      <c r="E47" s="125"/>
      <c r="F47" s="126"/>
      <c r="G47" s="127"/>
      <c r="H47" s="126"/>
      <c r="I47" s="127"/>
      <c r="J47" s="126"/>
      <c r="K47" s="127"/>
      <c r="L47" s="126"/>
      <c r="M47" s="127"/>
      <c r="N47" s="126"/>
      <c r="O47" s="127"/>
      <c r="P47" s="99">
        <f>SUM(D47:E47)</f>
        <v>0</v>
      </c>
      <c r="Q47" s="100">
        <f>D47*B47+E47*C47</f>
        <v>0</v>
      </c>
    </row>
    <row r="48" spans="1:17" ht="24">
      <c r="A48" s="47" t="s">
        <v>3</v>
      </c>
      <c r="B48" s="53">
        <v>3.05</v>
      </c>
      <c r="C48" s="53">
        <v>4.8</v>
      </c>
      <c r="D48" s="96" t="s">
        <v>14</v>
      </c>
      <c r="E48" s="78"/>
      <c r="F48" s="124"/>
      <c r="G48" s="125"/>
      <c r="H48" s="126"/>
      <c r="I48" s="127"/>
      <c r="J48" s="126"/>
      <c r="K48" s="127"/>
      <c r="L48" s="126"/>
      <c r="M48" s="127"/>
      <c r="N48" s="126"/>
      <c r="O48" s="127"/>
      <c r="P48" s="105">
        <f>SUM(E48:G48)</f>
        <v>0</v>
      </c>
      <c r="Q48" s="106">
        <f>F48*B48+(E48+G48)*C48</f>
        <v>0</v>
      </c>
    </row>
    <row r="49" spans="1:17" ht="25.5" thickBot="1">
      <c r="A49" s="182" t="s">
        <v>19</v>
      </c>
      <c r="B49" s="6"/>
      <c r="C49" s="11"/>
      <c r="D49" s="35">
        <f>SUM(D18:D48)</f>
        <v>0</v>
      </c>
      <c r="E49" s="36">
        <f aca="true" t="shared" si="4" ref="E49:Q49">SUM(E18:E48)</f>
        <v>0</v>
      </c>
      <c r="F49" s="35">
        <f t="shared" si="4"/>
        <v>0</v>
      </c>
      <c r="G49" s="36">
        <f t="shared" si="4"/>
        <v>0</v>
      </c>
      <c r="H49" s="35">
        <f t="shared" si="4"/>
        <v>0</v>
      </c>
      <c r="I49" s="36">
        <f t="shared" si="4"/>
        <v>0</v>
      </c>
      <c r="J49" s="35">
        <f t="shared" si="4"/>
        <v>0</v>
      </c>
      <c r="K49" s="36">
        <f t="shared" si="4"/>
        <v>0</v>
      </c>
      <c r="L49" s="35">
        <f t="shared" si="4"/>
        <v>0</v>
      </c>
      <c r="M49" s="36">
        <f t="shared" si="4"/>
        <v>0</v>
      </c>
      <c r="N49" s="35">
        <f t="shared" si="4"/>
        <v>0</v>
      </c>
      <c r="O49" s="36">
        <f t="shared" si="4"/>
        <v>0</v>
      </c>
      <c r="P49" s="101">
        <f t="shared" si="4"/>
        <v>0</v>
      </c>
      <c r="Q49" s="102">
        <f t="shared" si="4"/>
        <v>0</v>
      </c>
    </row>
    <row r="50" spans="1:17" ht="39" customHeight="1">
      <c r="A50" s="184" t="s">
        <v>70</v>
      </c>
      <c r="B50" s="18" t="s">
        <v>31</v>
      </c>
      <c r="C50" s="19" t="s">
        <v>30</v>
      </c>
      <c r="D50" s="132" t="s">
        <v>31</v>
      </c>
      <c r="E50" s="133" t="s">
        <v>30</v>
      </c>
      <c r="F50" s="132" t="s">
        <v>31</v>
      </c>
      <c r="G50" s="133" t="s">
        <v>30</v>
      </c>
      <c r="H50" s="132" t="s">
        <v>31</v>
      </c>
      <c r="I50" s="133" t="s">
        <v>30</v>
      </c>
      <c r="J50" s="12" t="s">
        <v>31</v>
      </c>
      <c r="K50" s="13" t="s">
        <v>30</v>
      </c>
      <c r="L50" s="12" t="s">
        <v>31</v>
      </c>
      <c r="M50" s="13" t="s">
        <v>30</v>
      </c>
      <c r="N50" s="12" t="s">
        <v>31</v>
      </c>
      <c r="O50" s="13" t="s">
        <v>30</v>
      </c>
      <c r="P50" s="40" t="s">
        <v>10</v>
      </c>
      <c r="Q50" s="5" t="s">
        <v>11</v>
      </c>
    </row>
    <row r="51" spans="1:17" ht="24">
      <c r="A51" s="93" t="s">
        <v>2</v>
      </c>
      <c r="B51" s="46">
        <v>2.9</v>
      </c>
      <c r="C51" s="69">
        <v>4.3</v>
      </c>
      <c r="D51" s="175"/>
      <c r="E51" s="176" t="s">
        <v>14</v>
      </c>
      <c r="F51" s="175"/>
      <c r="G51" s="176" t="s">
        <v>14</v>
      </c>
      <c r="H51" s="175"/>
      <c r="I51" s="176" t="s">
        <v>14</v>
      </c>
      <c r="J51" s="177"/>
      <c r="K51" s="178" t="s">
        <v>14</v>
      </c>
      <c r="L51" s="177"/>
      <c r="M51" s="178" t="s">
        <v>14</v>
      </c>
      <c r="N51" s="177"/>
      <c r="O51" s="178" t="s">
        <v>14</v>
      </c>
      <c r="P51" s="34">
        <f>D51+F51+H51+J51+L51+N51</f>
        <v>0</v>
      </c>
      <c r="Q51" s="32">
        <f>(D51+F51+H51+J51+L51+N51)*B51</f>
        <v>0</v>
      </c>
    </row>
    <row r="52" spans="1:17" ht="24">
      <c r="A52" s="94" t="s">
        <v>1</v>
      </c>
      <c r="B52" s="51">
        <v>2.9</v>
      </c>
      <c r="C52" s="71">
        <v>4.3</v>
      </c>
      <c r="D52" s="179"/>
      <c r="E52" s="180" t="s">
        <v>14</v>
      </c>
      <c r="F52" s="179"/>
      <c r="G52" s="180" t="s">
        <v>14</v>
      </c>
      <c r="H52" s="179"/>
      <c r="I52" s="180" t="s">
        <v>14</v>
      </c>
      <c r="J52" s="179"/>
      <c r="K52" s="180" t="s">
        <v>14</v>
      </c>
      <c r="L52" s="179"/>
      <c r="M52" s="180" t="s">
        <v>14</v>
      </c>
      <c r="N52" s="179"/>
      <c r="O52" s="180" t="s">
        <v>14</v>
      </c>
      <c r="P52" s="34">
        <f>D52+F52+H52+J52+L52+N52</f>
        <v>0</v>
      </c>
      <c r="Q52" s="32">
        <f>(D52+F52+H52+J52+L52+N52)*B52</f>
        <v>0</v>
      </c>
    </row>
    <row r="53" spans="1:17" ht="24">
      <c r="A53" s="94" t="s">
        <v>44</v>
      </c>
      <c r="B53" s="51">
        <v>2.9</v>
      </c>
      <c r="C53" s="71">
        <v>4.3</v>
      </c>
      <c r="D53" s="80"/>
      <c r="E53" s="81"/>
      <c r="F53" s="80"/>
      <c r="G53" s="81"/>
      <c r="H53" s="80"/>
      <c r="I53" s="81"/>
      <c r="J53" s="80"/>
      <c r="K53" s="81"/>
      <c r="L53" s="80"/>
      <c r="M53" s="81"/>
      <c r="N53" s="82"/>
      <c r="O53" s="81"/>
      <c r="P53" s="110">
        <f>SUM(D53:O53)</f>
        <v>0</v>
      </c>
      <c r="Q53" s="111">
        <f>(D53+F53+H53+J53+L53+N53)*B53+(E53+G53+I53+K53+M53+O53)*C53</f>
        <v>0</v>
      </c>
    </row>
    <row r="54" spans="1:17" ht="24">
      <c r="A54" s="107" t="s">
        <v>12</v>
      </c>
      <c r="B54" s="54">
        <v>2.9</v>
      </c>
      <c r="C54" s="72">
        <v>4.3</v>
      </c>
      <c r="D54" s="89"/>
      <c r="E54" s="90"/>
      <c r="F54" s="89"/>
      <c r="G54" s="90"/>
      <c r="H54" s="89"/>
      <c r="I54" s="90"/>
      <c r="J54" s="89"/>
      <c r="K54" s="90"/>
      <c r="L54" s="89"/>
      <c r="M54" s="90"/>
      <c r="N54" s="89"/>
      <c r="O54" s="90"/>
      <c r="P54" s="108">
        <f>SUM(D54:O54)</f>
        <v>0</v>
      </c>
      <c r="Q54" s="33">
        <f>(D54+F54+H54+J54+L54+N54)*B54+(E54+G54+I54+K54+M54+O54)*C54</f>
        <v>0</v>
      </c>
    </row>
    <row r="55" spans="1:17" ht="24">
      <c r="A55" s="95" t="s">
        <v>61</v>
      </c>
      <c r="B55" s="53">
        <v>3.4</v>
      </c>
      <c r="C55" s="109">
        <v>5.3</v>
      </c>
      <c r="D55" s="80"/>
      <c r="E55" s="81"/>
      <c r="F55" s="80"/>
      <c r="G55" s="81"/>
      <c r="H55" s="80"/>
      <c r="I55" s="81"/>
      <c r="J55" s="80"/>
      <c r="K55" s="81"/>
      <c r="L55" s="80"/>
      <c r="M55" s="81"/>
      <c r="N55" s="82"/>
      <c r="O55" s="81"/>
      <c r="P55" s="110">
        <f>SUM(D55:O55)</f>
        <v>0</v>
      </c>
      <c r="Q55" s="111">
        <f>(D55+F55+H55+J55+L55+N55)*B55+(E55+G55+I55+K55+M55+O55)*C55</f>
        <v>0</v>
      </c>
    </row>
    <row r="56" spans="1:17" ht="24">
      <c r="A56" s="95" t="s">
        <v>3</v>
      </c>
      <c r="B56" s="51">
        <v>3.4</v>
      </c>
      <c r="C56" s="70">
        <v>5.3</v>
      </c>
      <c r="D56" s="171" t="s">
        <v>14</v>
      </c>
      <c r="E56" s="78"/>
      <c r="F56" s="134"/>
      <c r="G56" s="125"/>
      <c r="H56" s="126"/>
      <c r="I56" s="127"/>
      <c r="J56" s="126"/>
      <c r="K56" s="127"/>
      <c r="L56" s="126"/>
      <c r="M56" s="127"/>
      <c r="N56" s="126"/>
      <c r="O56" s="127"/>
      <c r="P56" s="34">
        <f>SUM(E56:G56)</f>
        <v>0</v>
      </c>
      <c r="Q56" s="32">
        <f>F56*B56+(E56+G56)*C56</f>
        <v>0</v>
      </c>
    </row>
    <row r="57" spans="1:17" ht="24">
      <c r="A57" s="95" t="s">
        <v>39</v>
      </c>
      <c r="B57" s="51">
        <v>3.4</v>
      </c>
      <c r="C57" s="70">
        <v>5.3</v>
      </c>
      <c r="D57" s="80"/>
      <c r="E57" s="81"/>
      <c r="F57" s="79"/>
      <c r="G57" s="78"/>
      <c r="H57" s="79"/>
      <c r="I57" s="78"/>
      <c r="J57" s="79"/>
      <c r="K57" s="78"/>
      <c r="L57" s="79"/>
      <c r="M57" s="78"/>
      <c r="N57" s="77"/>
      <c r="O57" s="78"/>
      <c r="P57" s="34">
        <f aca="true" t="shared" si="5" ref="P57:P62">SUM(D57:O57)</f>
        <v>0</v>
      </c>
      <c r="Q57" s="32">
        <f aca="true" t="shared" si="6" ref="Q57:Q62">(D57+F57+H57+J57+L57+N57)*B57+(E57+G57+I57+K57+M57+O57)*C57</f>
        <v>0</v>
      </c>
    </row>
    <row r="58" spans="1:17" ht="24">
      <c r="A58" s="95" t="s">
        <v>40</v>
      </c>
      <c r="B58" s="51">
        <v>3.4</v>
      </c>
      <c r="C58" s="70">
        <v>5.3</v>
      </c>
      <c r="D58" s="79"/>
      <c r="E58" s="78"/>
      <c r="F58" s="79"/>
      <c r="G58" s="78"/>
      <c r="H58" s="79"/>
      <c r="I58" s="78"/>
      <c r="J58" s="79"/>
      <c r="K58" s="78"/>
      <c r="L58" s="79"/>
      <c r="M58" s="78"/>
      <c r="N58" s="77"/>
      <c r="O58" s="78"/>
      <c r="P58" s="34">
        <f t="shared" si="5"/>
        <v>0</v>
      </c>
      <c r="Q58" s="32">
        <f t="shared" si="6"/>
        <v>0</v>
      </c>
    </row>
    <row r="59" spans="1:17" ht="24">
      <c r="A59" s="95" t="s">
        <v>32</v>
      </c>
      <c r="B59" s="51">
        <v>3.4</v>
      </c>
      <c r="C59" s="70">
        <v>5.3</v>
      </c>
      <c r="D59" s="79"/>
      <c r="E59" s="78"/>
      <c r="F59" s="79"/>
      <c r="G59" s="78"/>
      <c r="H59" s="79"/>
      <c r="I59" s="78"/>
      <c r="J59" s="79"/>
      <c r="K59" s="78"/>
      <c r="L59" s="79"/>
      <c r="M59" s="78"/>
      <c r="N59" s="77"/>
      <c r="O59" s="78"/>
      <c r="P59" s="34">
        <f t="shared" si="5"/>
        <v>0</v>
      </c>
      <c r="Q59" s="32">
        <f t="shared" si="6"/>
        <v>0</v>
      </c>
    </row>
    <row r="60" spans="1:17" ht="24">
      <c r="A60" s="95" t="s">
        <v>0</v>
      </c>
      <c r="B60" s="51">
        <v>3.4</v>
      </c>
      <c r="C60" s="70">
        <v>5.3</v>
      </c>
      <c r="D60" s="79"/>
      <c r="E60" s="78"/>
      <c r="F60" s="79"/>
      <c r="G60" s="78"/>
      <c r="H60" s="79"/>
      <c r="I60" s="78"/>
      <c r="J60" s="79"/>
      <c r="K60" s="78"/>
      <c r="L60" s="79"/>
      <c r="M60" s="78"/>
      <c r="N60" s="77"/>
      <c r="O60" s="78"/>
      <c r="P60" s="34">
        <f t="shared" si="5"/>
        <v>0</v>
      </c>
      <c r="Q60" s="32">
        <f t="shared" si="6"/>
        <v>0</v>
      </c>
    </row>
    <row r="61" spans="1:17" ht="24">
      <c r="A61" s="94" t="s">
        <v>46</v>
      </c>
      <c r="B61" s="51">
        <v>3.4</v>
      </c>
      <c r="C61" s="70">
        <v>5.3</v>
      </c>
      <c r="D61" s="79"/>
      <c r="E61" s="78"/>
      <c r="F61" s="79"/>
      <c r="G61" s="78"/>
      <c r="H61" s="79"/>
      <c r="I61" s="78"/>
      <c r="J61" s="79"/>
      <c r="K61" s="78"/>
      <c r="L61" s="79"/>
      <c r="M61" s="78"/>
      <c r="N61" s="77"/>
      <c r="O61" s="78"/>
      <c r="P61" s="34">
        <f t="shared" si="5"/>
        <v>0</v>
      </c>
      <c r="Q61" s="32">
        <f t="shared" si="6"/>
        <v>0</v>
      </c>
    </row>
    <row r="62" spans="1:17" ht="24">
      <c r="A62" s="94" t="s">
        <v>52</v>
      </c>
      <c r="B62" s="52">
        <v>3.4</v>
      </c>
      <c r="C62" s="74">
        <v>5.3</v>
      </c>
      <c r="D62" s="89"/>
      <c r="E62" s="90"/>
      <c r="F62" s="103"/>
      <c r="G62" s="90"/>
      <c r="H62" s="103"/>
      <c r="I62" s="90"/>
      <c r="J62" s="103"/>
      <c r="K62" s="90"/>
      <c r="L62" s="103"/>
      <c r="M62" s="90"/>
      <c r="N62" s="89"/>
      <c r="O62" s="90"/>
      <c r="P62" s="34">
        <f t="shared" si="5"/>
        <v>0</v>
      </c>
      <c r="Q62" s="32">
        <f t="shared" si="6"/>
        <v>0</v>
      </c>
    </row>
    <row r="63" spans="1:17" ht="25.5" thickBot="1">
      <c r="A63" s="182" t="s">
        <v>20</v>
      </c>
      <c r="B63" s="6"/>
      <c r="C63" s="75"/>
      <c r="D63" s="73">
        <f aca="true" t="shared" si="7" ref="D63:Q63">SUM(D51:D62)</f>
        <v>0</v>
      </c>
      <c r="E63" s="73">
        <f t="shared" si="7"/>
        <v>0</v>
      </c>
      <c r="F63" s="73">
        <f t="shared" si="7"/>
        <v>0</v>
      </c>
      <c r="G63" s="73">
        <f t="shared" si="7"/>
        <v>0</v>
      </c>
      <c r="H63" s="73">
        <f t="shared" si="7"/>
        <v>0</v>
      </c>
      <c r="I63" s="73">
        <f t="shared" si="7"/>
        <v>0</v>
      </c>
      <c r="J63" s="73">
        <f t="shared" si="7"/>
        <v>0</v>
      </c>
      <c r="K63" s="73">
        <f t="shared" si="7"/>
        <v>0</v>
      </c>
      <c r="L63" s="73">
        <f t="shared" si="7"/>
        <v>0</v>
      </c>
      <c r="M63" s="73">
        <f t="shared" si="7"/>
        <v>0</v>
      </c>
      <c r="N63" s="73">
        <f t="shared" si="7"/>
        <v>0</v>
      </c>
      <c r="O63" s="73">
        <f t="shared" si="7"/>
        <v>0</v>
      </c>
      <c r="P63" s="73">
        <f t="shared" si="7"/>
        <v>0</v>
      </c>
      <c r="Q63" s="98">
        <f t="shared" si="7"/>
        <v>0</v>
      </c>
    </row>
    <row r="64" spans="1:11" ht="39" customHeight="1">
      <c r="A64" s="181" t="s">
        <v>15</v>
      </c>
      <c r="B64" s="20"/>
      <c r="C64" s="37">
        <f>Q49</f>
        <v>0</v>
      </c>
      <c r="E64" s="59" t="s">
        <v>21</v>
      </c>
      <c r="F64" s="30"/>
      <c r="G64" s="160" t="s">
        <v>41</v>
      </c>
      <c r="H64" s="60"/>
      <c r="I64" s="60"/>
      <c r="J64" s="60"/>
      <c r="K64" s="61"/>
    </row>
    <row r="65" spans="1:11" ht="21">
      <c r="A65" s="24"/>
      <c r="B65" s="21"/>
      <c r="C65" s="9"/>
      <c r="E65" s="62"/>
      <c r="F65" s="7"/>
      <c r="G65" s="7"/>
      <c r="H65" s="7" t="s">
        <v>38</v>
      </c>
      <c r="I65" s="7"/>
      <c r="J65" s="7"/>
      <c r="K65" s="43"/>
    </row>
    <row r="66" spans="1:11" ht="21">
      <c r="A66" s="183" t="s">
        <v>16</v>
      </c>
      <c r="B66" s="21"/>
      <c r="C66" s="38">
        <f>Q63</f>
        <v>0</v>
      </c>
      <c r="E66" s="63" t="s">
        <v>27</v>
      </c>
      <c r="F66" s="7"/>
      <c r="G66" s="7"/>
      <c r="H66" s="7"/>
      <c r="I66" s="7"/>
      <c r="J66" s="7"/>
      <c r="K66" s="43"/>
    </row>
    <row r="67" spans="1:11" ht="21">
      <c r="A67" s="24"/>
      <c r="B67" s="21"/>
      <c r="C67" s="9"/>
      <c r="E67" s="64"/>
      <c r="F67" s="31"/>
      <c r="G67" s="31"/>
      <c r="H67" s="31"/>
      <c r="I67" s="31"/>
      <c r="J67" s="31"/>
      <c r="K67" s="42"/>
    </row>
    <row r="68" spans="1:12" ht="21.75" thickBot="1">
      <c r="A68" s="25"/>
      <c r="B68" s="22"/>
      <c r="C68" s="68"/>
      <c r="E68" s="31"/>
      <c r="F68" s="31"/>
      <c r="G68" s="31"/>
      <c r="H68" s="31"/>
      <c r="I68" s="65"/>
      <c r="J68" s="31"/>
      <c r="K68" s="31"/>
      <c r="L68" s="66"/>
    </row>
    <row r="69" spans="1:12" ht="21">
      <c r="A69" s="26"/>
      <c r="B69" s="20"/>
      <c r="C69" s="8"/>
      <c r="E69" s="143" t="s">
        <v>22</v>
      </c>
      <c r="F69" s="144"/>
      <c r="G69" s="144"/>
      <c r="H69" s="144"/>
      <c r="I69" s="144"/>
      <c r="J69" s="144"/>
      <c r="K69" s="145"/>
      <c r="L69" s="67"/>
    </row>
    <row r="70" spans="1:12" ht="21">
      <c r="A70" s="183" t="s">
        <v>17</v>
      </c>
      <c r="B70" s="21"/>
      <c r="C70" s="38">
        <f>C64+C66</f>
        <v>0</v>
      </c>
      <c r="E70" s="62"/>
      <c r="F70" s="165" t="s">
        <v>23</v>
      </c>
      <c r="G70" s="7"/>
      <c r="H70" s="161" t="s">
        <v>25</v>
      </c>
      <c r="I70" s="162"/>
      <c r="J70" s="7"/>
      <c r="K70" s="43"/>
      <c r="L70" s="7"/>
    </row>
    <row r="71" spans="1:12" ht="19.5" thickBot="1">
      <c r="A71" s="23"/>
      <c r="B71" s="22"/>
      <c r="C71" s="10"/>
      <c r="E71" s="64"/>
      <c r="F71" s="166" t="s">
        <v>26</v>
      </c>
      <c r="G71" s="31"/>
      <c r="H71" s="163" t="s">
        <v>24</v>
      </c>
      <c r="I71" s="164"/>
      <c r="J71" s="31"/>
      <c r="K71" s="42"/>
      <c r="L71" s="7"/>
    </row>
    <row r="72" spans="1:9" ht="17.25">
      <c r="A72" s="44"/>
      <c r="B72" s="15"/>
      <c r="C72" s="14"/>
      <c r="D72" s="14"/>
      <c r="E72" s="14"/>
      <c r="F72" s="14"/>
      <c r="G72" s="14"/>
      <c r="H72" s="7"/>
      <c r="I72" s="7"/>
    </row>
    <row r="73" spans="1:9" ht="16.5">
      <c r="A73" s="16"/>
      <c r="B73" s="15"/>
      <c r="C73" s="14"/>
      <c r="D73" s="14"/>
      <c r="E73" s="14"/>
      <c r="F73" s="14"/>
      <c r="G73" s="14"/>
      <c r="H73" s="7"/>
      <c r="I73" s="7"/>
    </row>
    <row r="74" spans="1:8" ht="15.75">
      <c r="A74" s="41"/>
      <c r="B74" s="41"/>
      <c r="C74" s="41"/>
      <c r="D74" s="41"/>
      <c r="E74" s="41"/>
      <c r="F74" s="41"/>
      <c r="G74" s="41"/>
      <c r="H74" s="41"/>
    </row>
  </sheetData>
  <sheetProtection/>
  <mergeCells count="15">
    <mergeCell ref="A1:L1"/>
    <mergeCell ref="A2:L2"/>
    <mergeCell ref="A3:L3"/>
    <mergeCell ref="A4:D4"/>
    <mergeCell ref="H4:L6"/>
    <mergeCell ref="J16:K16"/>
    <mergeCell ref="L16:M16"/>
    <mergeCell ref="E69:K69"/>
    <mergeCell ref="A10:L10"/>
    <mergeCell ref="A12:L12"/>
    <mergeCell ref="B16:C16"/>
    <mergeCell ref="D16:E16"/>
    <mergeCell ref="N16:O16"/>
    <mergeCell ref="F16:G16"/>
    <mergeCell ref="H16:I16"/>
  </mergeCells>
  <dataValidations count="1">
    <dataValidation type="whole" allowBlank="1" showInputMessage="1" showErrorMessage="1" errorTitle="Erreur de saisie" error="Indiquer le nombre de pots voulus" sqref="D51:O62 D18:O48">
      <formula1>0</formula1>
      <formula2>20</formula2>
    </dataValidation>
  </dataValidations>
  <printOptions horizontalCentered="1" verticalCentered="1"/>
  <pageMargins left="0.2755905511811024" right="0.15748031496062992" top="0.1968503937007874" bottom="0.1968503937007874" header="0.1968503937007874" footer="0.1968503937007874"/>
  <pageSetup fitToHeight="1" fitToWidth="1" horizontalDpi="600" verticalDpi="600" orientation="landscape" paperSize="9" scale="3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Raplouf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</dc:creator>
  <cp:keywords/>
  <dc:description/>
  <cp:lastModifiedBy>Catherine Pager</cp:lastModifiedBy>
  <cp:lastPrinted>2015-11-09T16:28:52Z</cp:lastPrinted>
  <dcterms:created xsi:type="dcterms:W3CDTF">2010-04-05T18:26:20Z</dcterms:created>
  <dcterms:modified xsi:type="dcterms:W3CDTF">2015-11-09T16:32:23Z</dcterms:modified>
  <cp:category/>
  <cp:version/>
  <cp:contentType/>
  <cp:contentStatus/>
</cp:coreProperties>
</file>